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Новая программа Экономическое развитие\Годовой отчет\"/>
    </mc:Choice>
  </mc:AlternateContent>
  <xr:revisionPtr revIDLastSave="0" documentId="13_ncr:1_{60675243-8A97-419A-A2EC-CEF6E5F448D8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Результаты " sheetId="10" r:id="rId1"/>
    <sheet name="Бюджетные средства отчет" sheetId="1" r:id="rId2"/>
    <sheet name="Все источники отчет" sheetId="7" r:id="rId3"/>
  </sheets>
  <definedNames>
    <definedName name="_ftn1" localSheetId="0">'Результаты '!$H$9</definedName>
    <definedName name="_ftnref1" localSheetId="0">'Результаты '!$H$6</definedName>
    <definedName name="_xlnm._FilterDatabase" localSheetId="0" hidden="1">'Результаты '!$B$4:$H$18</definedName>
    <definedName name="_xlnm.Print_Titles" localSheetId="1">'Бюджетные средства отчет'!$4:$7</definedName>
    <definedName name="_xlnm.Print_Area" localSheetId="1">'Бюджетные средства отчет'!$A$1:$K$34</definedName>
    <definedName name="_xlnm.Print_Area" localSheetId="2">'Все источники отчет'!$A$2:$D$22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G32" i="1"/>
  <c r="C12" i="7"/>
  <c r="D12" i="7"/>
  <c r="G10" i="1"/>
  <c r="J10" i="1" s="1"/>
  <c r="G13" i="1"/>
  <c r="J13" i="1" s="1"/>
  <c r="G24" i="1"/>
  <c r="J24" i="1" s="1"/>
  <c r="G27" i="1"/>
  <c r="G18" i="1"/>
  <c r="C32" i="1"/>
  <c r="C31" i="1"/>
  <c r="C30" i="1" s="1"/>
  <c r="C29" i="1" s="1"/>
  <c r="D31" i="1"/>
  <c r="D30" i="1" s="1"/>
  <c r="D29" i="1" s="1"/>
  <c r="E31" i="1"/>
  <c r="E30" i="1" s="1"/>
  <c r="E29" i="1" s="1"/>
  <c r="G31" i="1"/>
  <c r="G30" i="1" s="1"/>
  <c r="G29" i="1" s="1"/>
  <c r="H31" i="1"/>
  <c r="H30" i="1" s="1"/>
  <c r="H29" i="1" s="1"/>
  <c r="I31" i="1"/>
  <c r="I30" i="1" s="1"/>
  <c r="I29" i="1" s="1"/>
  <c r="C13" i="1"/>
  <c r="C10" i="1" s="1"/>
  <c r="C24" i="1"/>
  <c r="D18" i="1"/>
  <c r="E18" i="1"/>
  <c r="H18" i="1"/>
  <c r="I18" i="1"/>
  <c r="C18" i="1"/>
  <c r="D27" i="1" l="1"/>
  <c r="E27" i="1"/>
  <c r="H27" i="1"/>
  <c r="I27" i="1"/>
  <c r="C27" i="1"/>
  <c r="J28" i="1"/>
  <c r="F28" i="1"/>
  <c r="F27" i="1" s="1"/>
  <c r="D23" i="1"/>
  <c r="E23" i="1"/>
  <c r="G23" i="1"/>
  <c r="H23" i="1"/>
  <c r="I23" i="1"/>
  <c r="C23" i="1"/>
  <c r="F24" i="1"/>
  <c r="K24" i="1" s="1"/>
  <c r="J25" i="1"/>
  <c r="F25" i="1"/>
  <c r="F23" i="1" s="1"/>
  <c r="J26" i="1"/>
  <c r="F26" i="1"/>
  <c r="D21" i="1"/>
  <c r="D20" i="1" s="1"/>
  <c r="E21" i="1"/>
  <c r="E20" i="1" s="1"/>
  <c r="G21" i="1"/>
  <c r="G20" i="1" s="1"/>
  <c r="H21" i="1"/>
  <c r="H20" i="1" s="1"/>
  <c r="I21" i="1"/>
  <c r="I20" i="1" s="1"/>
  <c r="C21" i="1"/>
  <c r="C20" i="1" s="1"/>
  <c r="J22" i="1"/>
  <c r="F22" i="1"/>
  <c r="F21" i="1" s="1"/>
  <c r="F20" i="1" s="1"/>
  <c r="G15" i="1"/>
  <c r="G14" i="1" s="1"/>
  <c r="C15" i="1"/>
  <c r="C14" i="1" s="1"/>
  <c r="C12" i="1" s="1"/>
  <c r="C11" i="1" s="1"/>
  <c r="J27" i="1" l="1"/>
  <c r="K27" i="1" s="1"/>
  <c r="K28" i="1"/>
  <c r="G12" i="1"/>
  <c r="J21" i="1"/>
  <c r="K22" i="1"/>
  <c r="K26" i="1"/>
  <c r="J23" i="1"/>
  <c r="K23" i="1" s="1"/>
  <c r="K25" i="1"/>
  <c r="C9" i="1"/>
  <c r="C8" i="1" s="1"/>
  <c r="K32" i="1"/>
  <c r="F32" i="1"/>
  <c r="D19" i="7"/>
  <c r="J20" i="1" l="1"/>
  <c r="K20" i="1" s="1"/>
  <c r="K21" i="1"/>
  <c r="G11" i="1"/>
  <c r="G9" i="1"/>
  <c r="C19" i="7"/>
  <c r="F10" i="1" l="1"/>
  <c r="K10" i="1" s="1"/>
  <c r="F13" i="1"/>
  <c r="K13" i="1" s="1"/>
  <c r="F17" i="1"/>
  <c r="F19" i="1"/>
  <c r="F18" i="1" s="1"/>
  <c r="F33" i="1"/>
  <c r="F34" i="1"/>
  <c r="J17" i="1"/>
  <c r="K17" i="1" s="1"/>
  <c r="J19" i="1"/>
  <c r="J33" i="1"/>
  <c r="J34" i="1"/>
  <c r="K34" i="1" s="1"/>
  <c r="J18" i="1" l="1"/>
  <c r="K18" i="1" s="1"/>
  <c r="K19" i="1"/>
  <c r="J31" i="1"/>
  <c r="K33" i="1"/>
  <c r="F31" i="1"/>
  <c r="F30" i="1" s="1"/>
  <c r="F29" i="1" s="1"/>
  <c r="D20" i="7"/>
  <c r="C20" i="7"/>
  <c r="K31" i="1" l="1"/>
  <c r="J30" i="1"/>
  <c r="D14" i="7"/>
  <c r="D9" i="7" s="1"/>
  <c r="G8" i="1"/>
  <c r="C14" i="7"/>
  <c r="C9" i="7" s="1"/>
  <c r="K30" i="1" l="1"/>
  <c r="J29" i="1"/>
  <c r="K29" i="1" s="1"/>
  <c r="I16" i="1"/>
  <c r="I15" i="1" s="1"/>
  <c r="I14" i="1" s="1"/>
  <c r="I12" i="1" s="1"/>
  <c r="I9" i="1" l="1"/>
  <c r="I8" i="1" s="1"/>
  <c r="I11" i="1"/>
  <c r="H16" i="1"/>
  <c r="J16" i="1" l="1"/>
  <c r="H15" i="1"/>
  <c r="H14" i="1" s="1"/>
  <c r="H12" i="1" s="1"/>
  <c r="D21" i="7"/>
  <c r="D18" i="7" s="1"/>
  <c r="H11" i="1" l="1"/>
  <c r="H9" i="1"/>
  <c r="H8" i="1" s="1"/>
  <c r="J15" i="1"/>
  <c r="D15" i="7"/>
  <c r="D10" i="7" s="1"/>
  <c r="E16" i="1"/>
  <c r="E15" i="1" s="1"/>
  <c r="E14" i="1" s="1"/>
  <c r="E12" i="1" s="1"/>
  <c r="E11" i="1" s="1"/>
  <c r="J14" i="1" l="1"/>
  <c r="D16" i="1"/>
  <c r="D16" i="7"/>
  <c r="D13" i="7" s="1"/>
  <c r="J12" i="1" l="1"/>
  <c r="F16" i="1"/>
  <c r="D15" i="1"/>
  <c r="D14" i="1" s="1"/>
  <c r="D12" i="1" s="1"/>
  <c r="D11" i="1" s="1"/>
  <c r="C21" i="7"/>
  <c r="C18" i="7" s="1"/>
  <c r="F15" i="1" l="1"/>
  <c r="K16" i="1"/>
  <c r="J11" i="1"/>
  <c r="J9" i="1"/>
  <c r="C15" i="7"/>
  <c r="C10" i="7" s="1"/>
  <c r="D9" i="1"/>
  <c r="D8" i="1" s="1"/>
  <c r="J8" i="1" l="1"/>
  <c r="F14" i="1"/>
  <c r="K15" i="1"/>
  <c r="C16" i="7"/>
  <c r="C13" i="7" s="1"/>
  <c r="E9" i="1"/>
  <c r="E8" i="1" s="1"/>
  <c r="F12" i="1" l="1"/>
  <c r="K14" i="1"/>
  <c r="F9" i="1"/>
  <c r="F8" i="1" l="1"/>
  <c r="K8" i="1" s="1"/>
  <c r="K9" i="1"/>
  <c r="F11" i="1"/>
  <c r="K11" i="1" s="1"/>
  <c r="K12" i="1"/>
  <c r="D11" i="7"/>
  <c r="D8" i="7" l="1"/>
  <c r="C11" i="7"/>
  <c r="C8" i="7" l="1"/>
</calcChain>
</file>

<file path=xl/sharedStrings.xml><?xml version="1.0" encoding="utf-8"?>
<sst xmlns="http://schemas.openxmlformats.org/spreadsheetml/2006/main" count="147" uniqueCount="97">
  <si>
    <t xml:space="preserve">Наименование муниципальной Программы, подпрограммы, мероприятий </t>
  </si>
  <si>
    <t>Участники муниципальной Программы, подпрограммы</t>
  </si>
  <si>
    <t>Всего</t>
  </si>
  <si>
    <t>Итого</t>
  </si>
  <si>
    <t>Всего:                                                               в т.ч.:</t>
  </si>
  <si>
    <t>Внебюджетные источники</t>
  </si>
  <si>
    <t>Ед. изм.</t>
  </si>
  <si>
    <t>ед.</t>
  </si>
  <si>
    <t>-</t>
  </si>
  <si>
    <t>Число экскурсантов, обслуженных музеями</t>
  </si>
  <si>
    <t>чел.</t>
  </si>
  <si>
    <t>Наименование показателя</t>
  </si>
  <si>
    <t>Краевой бюджет</t>
  </si>
  <si>
    <t>Федер. бюджет</t>
  </si>
  <si>
    <t>% исполнения</t>
  </si>
  <si>
    <t>План</t>
  </si>
  <si>
    <t>Факт</t>
  </si>
  <si>
    <t>тыс.руб.</t>
  </si>
  <si>
    <t>Расходы на реализацию муниципальной программы за отчетный период, тыс. руб.</t>
  </si>
  <si>
    <t>план</t>
  </si>
  <si>
    <t>факт</t>
  </si>
  <si>
    <t>Федеральный бюджет</t>
  </si>
  <si>
    <t>Наименование Программы, подпрограммы</t>
  </si>
  <si>
    <t>Турпоток</t>
  </si>
  <si>
    <t>Число получателей финансовой поддержки за счет средств Подпрограммы</t>
  </si>
  <si>
    <t xml:space="preserve">Управление по развитию агропромышленного комплекса и предпринимательства </t>
  </si>
  <si>
    <t>Источник финансирования</t>
  </si>
  <si>
    <t>Наименование муниципальной Программы, подпрограммы</t>
  </si>
  <si>
    <t>Управление по развитию агропромышленного комплекса и предпринимательства</t>
  </si>
  <si>
    <t xml:space="preserve"> Управление по развитию агропромышленного комплекса и предпринимательства </t>
  </si>
  <si>
    <t>Число субъектов малого и среднего предпринимательства</t>
  </si>
  <si>
    <t>Количество индивидуальных предпринимателей в расчете на 1000 жителей населения</t>
  </si>
  <si>
    <t>Количество представителей субъектов малого и среднего предпринимательства, вовлеченных к участию в отдельных мероприятиях Программы</t>
  </si>
  <si>
    <t>Отклонение (обоснование отклонений)</t>
  </si>
  <si>
    <t xml:space="preserve">Подпрограмма «Поддержка малого и среднего предпринимательства в сфере туризма» </t>
  </si>
  <si>
    <t>Бюджет округа</t>
  </si>
  <si>
    <t>Программа «Экономическое развитие Пермского муниципального округа»</t>
  </si>
  <si>
    <t>Подпрограмма «Поддержка малого и среднего предпринимательства»</t>
  </si>
  <si>
    <t xml:space="preserve">2.1.2. Подготовка и издание рекламно-информационных материалов о туристском потенциале округа </t>
  </si>
  <si>
    <t>2.1.4. Проведение туристских форумов, фестивалей, слетов, крупных знаковых мероприятий, создание (проведение, разработка, формирование) рекламных туров, виртуальных туров, направленных на популяризацию внутреннего и въездного туризма</t>
  </si>
  <si>
    <t>Приложение к муниципальной программе  «Экономическое развитие Пермского муниципального округа на 2014 – 2016 годы»</t>
  </si>
  <si>
    <t>Бюджет Пермского округа</t>
  </si>
  <si>
    <t>Подпрограмма «Поддержка малого и среднего предпринимательства в сфере туризма»</t>
  </si>
  <si>
    <t>Муниципальная программа  «Экономическое развитие Пермского муниципального округа»</t>
  </si>
  <si>
    <t>Количество изготовленных рекламно-информационных материалов о туристском потенциале округа, шт.</t>
  </si>
  <si>
    <t>шт.</t>
  </si>
  <si>
    <t>Управление по развитию агропромышленного комплекса и предпринимательства администрации Пермского муниципального округа Пермского края (далее - Управление по развитию агропромышленного комплекса и предпринимательства)</t>
  </si>
  <si>
    <t>2. Основное мероприятие «Продвижение туристских ресурсов округа»</t>
  </si>
  <si>
    <t>2.1. Мероприятия по продвижению туристических ресурсов округа</t>
  </si>
  <si>
    <t>Число самозанятых граждан</t>
  </si>
  <si>
    <t>Количество действующих субъектов МСП (включая индивидуальных предпринимателей) в расчете на 1 тыс. жителей населения</t>
  </si>
  <si>
    <t>Участие субъектов малого и среднего предпринимательства - получателей поддержки в выставочно-ярмарочных мероприятиях</t>
  </si>
  <si>
    <t>Количество субъектов малого и среднего предпринимательства, самозанятых граждан, граждан, планирующих начать собственное дело – получателей консультационной поддержки Фондом</t>
  </si>
  <si>
    <t>Участие субъектов малого и среднего предприниматель-ства - получателей поддержки в сертификации продукции и классификации гостиниц</t>
  </si>
  <si>
    <t xml:space="preserve">Подпрограмма «Поддержка малого и среднего предпринимательства» </t>
  </si>
  <si>
    <t>Базовое значение показателя (2021 год)</t>
  </si>
  <si>
    <t>Таблица 1</t>
  </si>
  <si>
    <t xml:space="preserve">Таблица 2                                         </t>
  </si>
  <si>
    <t xml:space="preserve">                                                                                        Таблица 3                                        </t>
  </si>
  <si>
    <t xml:space="preserve">Фактическое значение показателя  </t>
  </si>
  <si>
    <t>1.1.</t>
  </si>
  <si>
    <t>1.2.</t>
  </si>
  <si>
    <t xml:space="preserve">Значение показателя на текущий период </t>
  </si>
  <si>
    <t>Достигнутое значение показателя за 2024 год перевыполнено на 14,7 %. Это обусловлено ростом численности ИП.</t>
  </si>
  <si>
    <t>Достигнутое значение показателя за 2024 год выполнено на 93,3 % от плана. Это связано с сокращением турпотока в Курорте "Усть-Качка" в связи с отсутствием в отчетном году крупных краевых мероприятий, позволяющих привлечь дополнительное число туристов.</t>
  </si>
  <si>
    <t>Достигнутое значение показателя за 2024 год перевыполнено на 10,9 %. Это обусловлено ростом численности субъектов малого и среднего предпринимательства (далее – МСП).</t>
  </si>
  <si>
    <t>Достигнутое значение показателя за 2024 год перевыполнено на 36,7 %. Это обусловлено ростом участия субъектов МСП в расширенных заседаниях координационного совета по развитию малого и среднего предпринимательства в Пермском муниципальном округе Пермского края.</t>
  </si>
  <si>
    <t xml:space="preserve">Достигнутое значение показателя за 2024 год перевыполнено на 68,2 %. Это обусловлено ростом численности самозанятых граждан.
</t>
  </si>
  <si>
    <t>Достигнутое значение показателя за 2024 год составило 101,7 % от плана. Это связано с ростом количества консультаций, проведенных Фондом в 2024 году.</t>
  </si>
  <si>
    <t>Достигнутое значение показателя за 2024 год перевыполнено на 62,5 %. Это обусловлено ростом количества процедур сертификации продукции, в которых приняли участие субъекты МСП.</t>
  </si>
  <si>
    <t>Достигнутое значение показателя за 2024 год составило 113,6 %. Это связано с ростом числа посетителей музея «Хохловка» и музея истории Пермского муниципального округа.</t>
  </si>
  <si>
    <t xml:space="preserve">Достигнутое значение показателя за 2024 год составило 100 % от плана.
</t>
  </si>
  <si>
    <t xml:space="preserve">Отчет о достижении показателей муниципальной программы "Экономическое развитие Пермского муниципального округа" за 2024 год </t>
  </si>
  <si>
    <t xml:space="preserve">Достигнутое значение показателя за 2024 год составило 40 % от плана. Это обусловлено тем, что в 2024 г. в Конгрессно-выставочном центре PermExpo не проводились выставки "Сад и огород" весной и осенью, в которых традиционно принимали участие субъекты сферы сельского хозяйства Пермского муниципального округа Пермского края. </t>
  </si>
  <si>
    <t>Отчет о финансовом обеспечении муниципальной программы "Экономическое развитие Пермского муниципального округа" за 2024 год за счет бюджетных средств</t>
  </si>
  <si>
    <t>Отчетный 2024 год</t>
  </si>
  <si>
    <t>1. Основное мероприятие «Пропаганда и популяризация предпринимательской деятельности»</t>
  </si>
  <si>
    <t>1.1. Мероприятия по пропаганде и популяризации предпринимательской деятельности</t>
  </si>
  <si>
    <t>1.1.1. Организация и проведение конкурсов с целью создания положительного имиджа и популяризации предпринимательства округа</t>
  </si>
  <si>
    <t>1.1.2. Субсидии субъектам малого и среднего предпринимательства на возмещение части затрат на участие в выставках, ярмарках субъектов малого и среднего предпринимательства</t>
  </si>
  <si>
    <t xml:space="preserve">Отчет о финансовом обеспечении муниципальной программы "Экономическое развитие Пермского муниципального округа" за 2024 год </t>
  </si>
  <si>
    <t xml:space="preserve">Достигнутое значение показателя за 2024 год составило 100 % от плана. 
</t>
  </si>
  <si>
    <t>№ п/п</t>
  </si>
  <si>
    <t>Комитет имущественных отношений администрации Пермского муниципального округа Пермского края (далее - Комитет)</t>
  </si>
  <si>
    <t xml:space="preserve">Комитет </t>
  </si>
  <si>
    <t xml:space="preserve">Количество новых рабочих мест в субъектах малого и среднего предпринимательства при реализации ими приоритетных инвестиционных проектов </t>
  </si>
  <si>
    <t>Достигнутое значение показателя за 2024 год перевыполнено на 11 %.</t>
  </si>
  <si>
    <t>2. Основное мероприятие «Консультационная поддержка субъектов малого и среднего предпринимательства»</t>
  </si>
  <si>
    <t>2.1. Предоставление субсидий некоммерческим организациям в целях консультационной поддержки субъектов малого и среднего предпринимательства</t>
  </si>
  <si>
    <t>3. Основное мероприятие «Создание условий для привлечения инвестиций в экономику округа субъектами малого и среднего предпринимательства»</t>
  </si>
  <si>
    <t>3.1. Мероприятия по созданию условий для привлечения инвестиций в экономику округа субъектами малого и среднего предпринимательства</t>
  </si>
  <si>
    <t>3.1.1. Участие в форумах, выставках, ярмарках</t>
  </si>
  <si>
    <t>4. Основное мероприятие «Создание условий для развития добросовестной конкуренции»</t>
  </si>
  <si>
    <t>4.1. Мероприятие по формированию схем границ прилегающих территорий</t>
  </si>
  <si>
    <t xml:space="preserve">4.2. Мероприятие «Услуги по разработке проектов схем размещения рекламных конструкций и
нестационарных торговых объектов на территории
Пермского муниципального округа и вносимых в
них изменений»
</t>
  </si>
  <si>
    <r>
      <t xml:space="preserve">5. Основное мероприятие </t>
    </r>
    <r>
      <rPr>
        <sz val="12"/>
        <color theme="1"/>
        <rFont val="Times New Roman"/>
        <family val="1"/>
        <charset val="204"/>
      </rPr>
      <t>«</t>
    </r>
    <r>
      <rPr>
        <sz val="12"/>
        <color rgb="FF000000"/>
        <rFont val="Times New Roman"/>
        <family val="1"/>
        <charset val="204"/>
      </rPr>
      <t>Финансовая поддержка субъектов малого и среднего предпринимательства»</t>
    </r>
  </si>
  <si>
    <t>5.1. Субсидии субъектам малого и среднего предпринимательства на возмещение части затрат на проведение сертификации продукции, товаров (работ, услуг) и классификации гостиниц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</si>
</sst>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Border="1" applyAlignment="1">
      <alignment horizontal="justify" vertical="top" wrapText="1"/>
    </xf>
    <xf numFmtId="0" fontId="10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2" fontId="11" fillId="2" borderId="3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vertical="top" wrapText="1"/>
    </xf>
    <xf numFmtId="2" fontId="8" fillId="2" borderId="3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2" fontId="9" fillId="2" borderId="3" xfId="0" applyNumberFormat="1" applyFont="1" applyFill="1" applyBorder="1" applyAlignment="1">
      <alignment horizontal="center" vertical="top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top" wrapText="1"/>
    </xf>
    <xf numFmtId="164" fontId="10" fillId="2" borderId="0" xfId="0" applyNumberFormat="1" applyFont="1" applyFill="1" applyBorder="1" applyAlignment="1">
      <alignment horizontal="center" vertical="top" wrapText="1"/>
    </xf>
    <xf numFmtId="164" fontId="8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3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view="pageBreakPreview" zoomScale="85" zoomScaleNormal="55" zoomScaleSheetLayoutView="85" workbookViewId="0">
      <selection activeCell="E18" sqref="E18"/>
    </sheetView>
  </sheetViews>
  <sheetFormatPr defaultColWidth="9.109375" defaultRowHeight="18" x14ac:dyDescent="0.3"/>
  <cols>
    <col min="1" max="1" width="9.109375" style="13"/>
    <col min="2" max="2" width="30.44140625" style="14" customWidth="1"/>
    <col min="3" max="3" width="35.109375" style="14" customWidth="1"/>
    <col min="4" max="4" width="9.109375" style="14"/>
    <col min="5" max="7" width="15.77734375" style="14" customWidth="1"/>
    <col min="8" max="8" width="62.88671875" style="45" customWidth="1"/>
    <col min="9" max="16384" width="9.109375" style="13"/>
  </cols>
  <sheetData>
    <row r="1" spans="1:9" x14ac:dyDescent="0.3">
      <c r="B1" s="11"/>
      <c r="C1" s="11"/>
      <c r="D1" s="11"/>
      <c r="E1" s="11"/>
      <c r="F1" s="11"/>
      <c r="G1" s="11"/>
      <c r="H1" s="12" t="s">
        <v>56</v>
      </c>
      <c r="I1" s="11"/>
    </row>
    <row r="2" spans="1:9" x14ac:dyDescent="0.3">
      <c r="B2" s="11"/>
      <c r="C2" s="11"/>
      <c r="D2" s="11"/>
      <c r="E2" s="11"/>
      <c r="F2" s="11"/>
      <c r="G2" s="11"/>
      <c r="H2" s="12"/>
      <c r="I2" s="11"/>
    </row>
    <row r="3" spans="1:9" ht="27" customHeight="1" x14ac:dyDescent="0.3">
      <c r="A3" s="11"/>
      <c r="B3" s="58" t="s">
        <v>72</v>
      </c>
      <c r="C3" s="58"/>
      <c r="D3" s="58"/>
      <c r="E3" s="58"/>
      <c r="F3" s="58"/>
      <c r="G3" s="58"/>
      <c r="H3" s="58"/>
      <c r="I3" s="11"/>
    </row>
    <row r="4" spans="1:9" ht="127.2" customHeight="1" x14ac:dyDescent="0.3">
      <c r="A4" s="14" t="s">
        <v>82</v>
      </c>
      <c r="B4" s="45" t="s">
        <v>22</v>
      </c>
      <c r="C4" s="45" t="s">
        <v>11</v>
      </c>
      <c r="D4" s="45" t="s">
        <v>6</v>
      </c>
      <c r="E4" s="45" t="s">
        <v>55</v>
      </c>
      <c r="F4" s="45" t="s">
        <v>62</v>
      </c>
      <c r="G4" s="45" t="s">
        <v>59</v>
      </c>
      <c r="H4" s="45" t="s">
        <v>33</v>
      </c>
    </row>
    <row r="5" spans="1:9" ht="18" customHeigh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</row>
    <row r="6" spans="1:9" ht="69.599999999999994" customHeight="1" x14ac:dyDescent="0.3">
      <c r="A6" s="56">
        <v>1</v>
      </c>
      <c r="B6" s="59" t="s">
        <v>43</v>
      </c>
      <c r="C6" s="15" t="s">
        <v>31</v>
      </c>
      <c r="D6" s="45" t="s">
        <v>7</v>
      </c>
      <c r="E6" s="46">
        <v>31.77</v>
      </c>
      <c r="F6" s="45">
        <v>33.57</v>
      </c>
      <c r="G6" s="45">
        <v>38.5</v>
      </c>
      <c r="H6" s="52" t="s">
        <v>63</v>
      </c>
    </row>
    <row r="7" spans="1:9" ht="115.8" customHeight="1" x14ac:dyDescent="0.3">
      <c r="A7" s="56"/>
      <c r="B7" s="59"/>
      <c r="C7" s="14" t="s">
        <v>23</v>
      </c>
      <c r="D7" s="45" t="s">
        <v>10</v>
      </c>
      <c r="E7" s="47">
        <v>100660</v>
      </c>
      <c r="F7" s="48">
        <v>117504</v>
      </c>
      <c r="G7" s="48">
        <v>109639</v>
      </c>
      <c r="H7" s="52" t="s">
        <v>64</v>
      </c>
    </row>
    <row r="8" spans="1:9" ht="81.599999999999994" customHeight="1" x14ac:dyDescent="0.3">
      <c r="A8" s="56"/>
      <c r="B8" s="59"/>
      <c r="C8" s="14" t="s">
        <v>30</v>
      </c>
      <c r="D8" s="45" t="s">
        <v>7</v>
      </c>
      <c r="E8" s="47">
        <v>5016</v>
      </c>
      <c r="F8" s="47">
        <v>5712</v>
      </c>
      <c r="G8" s="47">
        <v>6335</v>
      </c>
      <c r="H8" s="52" t="s">
        <v>65</v>
      </c>
    </row>
    <row r="9" spans="1:9" ht="124.2" customHeight="1" x14ac:dyDescent="0.3">
      <c r="A9" s="56"/>
      <c r="B9" s="59"/>
      <c r="C9" s="14" t="s">
        <v>32</v>
      </c>
      <c r="D9" s="45" t="s">
        <v>7</v>
      </c>
      <c r="E9" s="47">
        <v>54</v>
      </c>
      <c r="F9" s="49">
        <v>150</v>
      </c>
      <c r="G9" s="49">
        <v>205</v>
      </c>
      <c r="H9" s="50" t="s">
        <v>66</v>
      </c>
    </row>
    <row r="10" spans="1:9" ht="66" customHeight="1" x14ac:dyDescent="0.3">
      <c r="A10" s="56"/>
      <c r="B10" s="59"/>
      <c r="C10" s="14" t="s">
        <v>49</v>
      </c>
      <c r="D10" s="45" t="s">
        <v>7</v>
      </c>
      <c r="E10" s="47">
        <v>2577</v>
      </c>
      <c r="F10" s="48">
        <v>8294</v>
      </c>
      <c r="G10" s="48">
        <v>13954</v>
      </c>
      <c r="H10" s="52" t="s">
        <v>67</v>
      </c>
    </row>
    <row r="11" spans="1:9" ht="109.2" customHeight="1" x14ac:dyDescent="0.3">
      <c r="A11" s="56"/>
      <c r="B11" s="59"/>
      <c r="C11" s="14" t="s">
        <v>50</v>
      </c>
      <c r="D11" s="45" t="s">
        <v>7</v>
      </c>
      <c r="E11" s="46">
        <v>42.7</v>
      </c>
      <c r="F11" s="49">
        <v>44.26</v>
      </c>
      <c r="G11" s="51">
        <v>49.14</v>
      </c>
      <c r="H11" s="50" t="s">
        <v>86</v>
      </c>
    </row>
    <row r="12" spans="1:9" ht="62.4" customHeight="1" x14ac:dyDescent="0.3">
      <c r="A12" s="56" t="s">
        <v>60</v>
      </c>
      <c r="B12" s="59" t="s">
        <v>54</v>
      </c>
      <c r="C12" s="14" t="s">
        <v>24</v>
      </c>
      <c r="D12" s="45" t="s">
        <v>7</v>
      </c>
      <c r="E12" s="47">
        <v>11</v>
      </c>
      <c r="F12" s="45">
        <v>16</v>
      </c>
      <c r="G12" s="45">
        <v>16</v>
      </c>
      <c r="H12" s="52" t="s">
        <v>81</v>
      </c>
    </row>
    <row r="13" spans="1:9" ht="139.80000000000001" customHeight="1" x14ac:dyDescent="0.3">
      <c r="A13" s="56"/>
      <c r="B13" s="59"/>
      <c r="C13" s="14" t="s">
        <v>51</v>
      </c>
      <c r="D13" s="45" t="s">
        <v>7</v>
      </c>
      <c r="E13" s="47">
        <v>9</v>
      </c>
      <c r="F13" s="45">
        <v>10</v>
      </c>
      <c r="G13" s="45">
        <v>4</v>
      </c>
      <c r="H13" s="50" t="s">
        <v>73</v>
      </c>
    </row>
    <row r="14" spans="1:9" ht="154.19999999999999" customHeight="1" x14ac:dyDescent="0.3">
      <c r="A14" s="56"/>
      <c r="B14" s="59"/>
      <c r="C14" s="16" t="s">
        <v>52</v>
      </c>
      <c r="D14" s="45" t="s">
        <v>7</v>
      </c>
      <c r="E14" s="47">
        <v>242</v>
      </c>
      <c r="F14" s="45">
        <v>178</v>
      </c>
      <c r="G14" s="45">
        <v>181</v>
      </c>
      <c r="H14" s="50" t="s">
        <v>68</v>
      </c>
    </row>
    <row r="15" spans="1:9" ht="107.4" customHeight="1" x14ac:dyDescent="0.3">
      <c r="A15" s="56"/>
      <c r="B15" s="59"/>
      <c r="C15" s="16" t="s">
        <v>53</v>
      </c>
      <c r="D15" s="45" t="s">
        <v>7</v>
      </c>
      <c r="E15" s="47" t="s">
        <v>8</v>
      </c>
      <c r="F15" s="45">
        <v>8</v>
      </c>
      <c r="G15" s="45">
        <v>13</v>
      </c>
      <c r="H15" s="50" t="s">
        <v>69</v>
      </c>
    </row>
    <row r="16" spans="1:9" ht="142.80000000000001" customHeight="1" x14ac:dyDescent="0.3">
      <c r="A16" s="54"/>
      <c r="B16" s="55"/>
      <c r="C16" s="16" t="s">
        <v>85</v>
      </c>
      <c r="D16" s="54" t="s">
        <v>7</v>
      </c>
      <c r="E16" s="47" t="s">
        <v>8</v>
      </c>
      <c r="F16" s="54">
        <v>12</v>
      </c>
      <c r="G16" s="54">
        <v>12</v>
      </c>
      <c r="H16" s="52" t="s">
        <v>81</v>
      </c>
    </row>
    <row r="17" spans="1:8" ht="55.8" customHeight="1" x14ac:dyDescent="0.3">
      <c r="A17" s="56" t="s">
        <v>61</v>
      </c>
      <c r="B17" s="57" t="s">
        <v>42</v>
      </c>
      <c r="C17" s="14" t="s">
        <v>9</v>
      </c>
      <c r="D17" s="45" t="s">
        <v>10</v>
      </c>
      <c r="E17" s="47">
        <v>82553</v>
      </c>
      <c r="F17" s="47">
        <v>95580</v>
      </c>
      <c r="G17" s="45">
        <v>108569</v>
      </c>
      <c r="H17" s="50" t="s">
        <v>70</v>
      </c>
    </row>
    <row r="18" spans="1:8" ht="113.4" customHeight="1" x14ac:dyDescent="0.3">
      <c r="A18" s="56"/>
      <c r="B18" s="57"/>
      <c r="C18" s="14" t="s">
        <v>44</v>
      </c>
      <c r="D18" s="45" t="s">
        <v>45</v>
      </c>
      <c r="E18" s="47">
        <v>500</v>
      </c>
      <c r="F18" s="53">
        <v>500</v>
      </c>
      <c r="G18" s="53">
        <v>500</v>
      </c>
      <c r="H18" s="50" t="s">
        <v>71</v>
      </c>
    </row>
  </sheetData>
  <mergeCells count="7">
    <mergeCell ref="A17:A18"/>
    <mergeCell ref="B17:B18"/>
    <mergeCell ref="B3:H3"/>
    <mergeCell ref="B6:B11"/>
    <mergeCell ref="B12:B15"/>
    <mergeCell ref="A6:A11"/>
    <mergeCell ref="A12:A15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6"/>
  <sheetViews>
    <sheetView view="pageBreakPreview" zoomScale="70" zoomScaleNormal="70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26" sqref="E26"/>
    </sheetView>
  </sheetViews>
  <sheetFormatPr defaultColWidth="9.109375" defaultRowHeight="15.6" x14ac:dyDescent="0.3"/>
  <cols>
    <col min="1" max="1" width="25.33203125" style="22" customWidth="1"/>
    <col min="2" max="2" width="26.21875" style="22" customWidth="1"/>
    <col min="3" max="3" width="9" style="44" customWidth="1"/>
    <col min="4" max="4" width="9.44140625" style="44" customWidth="1"/>
    <col min="5" max="5" width="9.6640625" style="44" customWidth="1"/>
    <col min="6" max="6" width="8.77734375" style="44" customWidth="1"/>
    <col min="7" max="7" width="10.5546875" style="44" customWidth="1"/>
    <col min="8" max="8" width="9.33203125" style="44" customWidth="1"/>
    <col min="9" max="9" width="9.21875" style="44" customWidth="1"/>
    <col min="10" max="10" width="10.44140625" style="44" customWidth="1"/>
    <col min="11" max="11" width="12.21875" style="20" customWidth="1"/>
    <col min="12" max="16384" width="9.109375" style="22"/>
  </cols>
  <sheetData>
    <row r="1" spans="1:11" ht="34.5" customHeight="1" x14ac:dyDescent="0.3">
      <c r="A1" s="20"/>
      <c r="B1" s="20"/>
      <c r="C1" s="21"/>
      <c r="D1" s="21"/>
      <c r="E1" s="21"/>
      <c r="F1" s="21"/>
      <c r="G1" s="21"/>
      <c r="H1" s="21"/>
      <c r="I1" s="60" t="s">
        <v>57</v>
      </c>
      <c r="J1" s="60"/>
      <c r="K1" s="60"/>
    </row>
    <row r="2" spans="1:11" ht="39" customHeight="1" x14ac:dyDescent="0.3">
      <c r="A2" s="61" t="s">
        <v>74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9.2" customHeight="1" x14ac:dyDescent="0.3">
      <c r="A3" s="23"/>
      <c r="B3" s="20"/>
      <c r="C3" s="21"/>
      <c r="D3" s="21"/>
      <c r="E3" s="21"/>
      <c r="F3" s="21"/>
      <c r="G3" s="21"/>
      <c r="H3" s="21"/>
      <c r="I3" s="21"/>
      <c r="J3" s="21"/>
      <c r="K3" s="20" t="s">
        <v>17</v>
      </c>
    </row>
    <row r="4" spans="1:11" ht="19.95" customHeight="1" x14ac:dyDescent="0.3">
      <c r="A4" s="62" t="s">
        <v>0</v>
      </c>
      <c r="B4" s="62" t="s">
        <v>1</v>
      </c>
      <c r="C4" s="63" t="s">
        <v>75</v>
      </c>
      <c r="D4" s="63"/>
      <c r="E4" s="63"/>
      <c r="F4" s="63"/>
      <c r="G4" s="63"/>
      <c r="H4" s="63"/>
      <c r="I4" s="63"/>
      <c r="J4" s="63"/>
      <c r="K4" s="63"/>
    </row>
    <row r="5" spans="1:11" ht="18.3" customHeight="1" x14ac:dyDescent="0.3">
      <c r="A5" s="62"/>
      <c r="B5" s="62"/>
      <c r="C5" s="62" t="s">
        <v>15</v>
      </c>
      <c r="D5" s="62"/>
      <c r="E5" s="62"/>
      <c r="F5" s="62"/>
      <c r="G5" s="62" t="s">
        <v>16</v>
      </c>
      <c r="H5" s="62"/>
      <c r="I5" s="62"/>
      <c r="J5" s="62"/>
      <c r="K5" s="62" t="s">
        <v>14</v>
      </c>
    </row>
    <row r="6" spans="1:11" ht="57" customHeight="1" x14ac:dyDescent="0.3">
      <c r="A6" s="62"/>
      <c r="B6" s="62"/>
      <c r="C6" s="24" t="s">
        <v>35</v>
      </c>
      <c r="D6" s="24" t="s">
        <v>12</v>
      </c>
      <c r="E6" s="24" t="s">
        <v>13</v>
      </c>
      <c r="F6" s="24" t="s">
        <v>3</v>
      </c>
      <c r="G6" s="24" t="s">
        <v>35</v>
      </c>
      <c r="H6" s="24" t="s">
        <v>12</v>
      </c>
      <c r="I6" s="24" t="s">
        <v>13</v>
      </c>
      <c r="J6" s="24" t="s">
        <v>3</v>
      </c>
      <c r="K6" s="62"/>
    </row>
    <row r="7" spans="1:11" ht="17.399999999999999" customHeight="1" x14ac:dyDescent="0.3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</row>
    <row r="8" spans="1:11" s="28" customFormat="1" ht="18.3" customHeight="1" x14ac:dyDescent="0.3">
      <c r="A8" s="25" t="s">
        <v>36</v>
      </c>
      <c r="B8" s="26" t="s">
        <v>2</v>
      </c>
      <c r="C8" s="27">
        <f>C9+C10</f>
        <v>3258.77</v>
      </c>
      <c r="D8" s="27">
        <f t="shared" ref="D8:G8" si="0">D9+D10</f>
        <v>0</v>
      </c>
      <c r="E8" s="27">
        <f t="shared" si="0"/>
        <v>0</v>
      </c>
      <c r="F8" s="27">
        <f t="shared" si="0"/>
        <v>3258.77</v>
      </c>
      <c r="G8" s="27">
        <f t="shared" si="0"/>
        <v>3234.77</v>
      </c>
      <c r="H8" s="27">
        <f t="shared" ref="H8" si="1">H9+H10</f>
        <v>0</v>
      </c>
      <c r="I8" s="27">
        <f t="shared" ref="I8" si="2">I9+I10</f>
        <v>0</v>
      </c>
      <c r="J8" s="27">
        <f t="shared" ref="J8" si="3">J9+J10</f>
        <v>3234.77</v>
      </c>
      <c r="K8" s="27">
        <f>J8/F8*100</f>
        <v>99.263525808817434</v>
      </c>
    </row>
    <row r="9" spans="1:11" ht="178.2" customHeight="1" x14ac:dyDescent="0.3">
      <c r="A9" s="25"/>
      <c r="B9" s="24" t="s">
        <v>46</v>
      </c>
      <c r="C9" s="29">
        <f t="shared" ref="C9:J9" si="4">C12+C30</f>
        <v>2388.77</v>
      </c>
      <c r="D9" s="29">
        <f t="shared" si="4"/>
        <v>0</v>
      </c>
      <c r="E9" s="29">
        <f t="shared" si="4"/>
        <v>0</v>
      </c>
      <c r="F9" s="29">
        <f t="shared" si="4"/>
        <v>2388.77</v>
      </c>
      <c r="G9" s="29">
        <f t="shared" si="4"/>
        <v>2364.77</v>
      </c>
      <c r="H9" s="29">
        <f t="shared" si="4"/>
        <v>0</v>
      </c>
      <c r="I9" s="29">
        <f t="shared" si="4"/>
        <v>0</v>
      </c>
      <c r="J9" s="29">
        <f t="shared" si="4"/>
        <v>2364.77</v>
      </c>
      <c r="K9" s="29">
        <f t="shared" ref="K9:K34" si="5">J9/F9*100</f>
        <v>98.995298835802529</v>
      </c>
    </row>
    <row r="10" spans="1:11" ht="95.4" customHeight="1" x14ac:dyDescent="0.3">
      <c r="A10" s="25"/>
      <c r="B10" s="30" t="s">
        <v>83</v>
      </c>
      <c r="C10" s="29">
        <f>C13</f>
        <v>870</v>
      </c>
      <c r="D10" s="29">
        <v>0</v>
      </c>
      <c r="E10" s="29">
        <v>0</v>
      </c>
      <c r="F10" s="29">
        <f>SUM(C10:E10)</f>
        <v>870</v>
      </c>
      <c r="G10" s="29">
        <f>G13</f>
        <v>870</v>
      </c>
      <c r="H10" s="29">
        <v>0</v>
      </c>
      <c r="I10" s="29">
        <v>0</v>
      </c>
      <c r="J10" s="29">
        <f>SUM(G10:I10)</f>
        <v>870</v>
      </c>
      <c r="K10" s="29">
        <f t="shared" si="5"/>
        <v>100</v>
      </c>
    </row>
    <row r="11" spans="1:11" s="28" customFormat="1" ht="18.3" customHeight="1" x14ac:dyDescent="0.3">
      <c r="A11" s="65" t="s">
        <v>37</v>
      </c>
      <c r="B11" s="31" t="s">
        <v>2</v>
      </c>
      <c r="C11" s="32">
        <f>C12+C13</f>
        <v>3082.65</v>
      </c>
      <c r="D11" s="32">
        <f t="shared" ref="D11:F11" si="6">D12+D13</f>
        <v>0</v>
      </c>
      <c r="E11" s="32">
        <f t="shared" si="6"/>
        <v>0</v>
      </c>
      <c r="F11" s="32">
        <f t="shared" si="6"/>
        <v>3082.65</v>
      </c>
      <c r="G11" s="32">
        <f t="shared" ref="G11" si="7">G12+G13</f>
        <v>3058.65</v>
      </c>
      <c r="H11" s="32">
        <f t="shared" ref="H11" si="8">H12+H13</f>
        <v>0</v>
      </c>
      <c r="I11" s="32">
        <f t="shared" ref="I11" si="9">I12+I13</f>
        <v>0</v>
      </c>
      <c r="J11" s="32">
        <f t="shared" ref="J11" si="10">J12+J13</f>
        <v>3058.65</v>
      </c>
      <c r="K11" s="27">
        <f t="shared" si="5"/>
        <v>99.221449077903756</v>
      </c>
    </row>
    <row r="12" spans="1:11" ht="70.5" customHeight="1" x14ac:dyDescent="0.3">
      <c r="A12" s="65"/>
      <c r="B12" s="24" t="s">
        <v>25</v>
      </c>
      <c r="C12" s="33">
        <f>C14+C18+C20+C23+C27</f>
        <v>2212.65</v>
      </c>
      <c r="D12" s="33">
        <f t="shared" ref="D12:J12" si="11">D14+D18+D20+D23+D27</f>
        <v>0</v>
      </c>
      <c r="E12" s="33">
        <f t="shared" si="11"/>
        <v>0</v>
      </c>
      <c r="F12" s="33">
        <f t="shared" si="11"/>
        <v>2212.65</v>
      </c>
      <c r="G12" s="33">
        <f t="shared" si="11"/>
        <v>2188.65</v>
      </c>
      <c r="H12" s="33">
        <f t="shared" si="11"/>
        <v>0</v>
      </c>
      <c r="I12" s="33">
        <f t="shared" si="11"/>
        <v>0</v>
      </c>
      <c r="J12" s="33">
        <f t="shared" si="11"/>
        <v>2188.65</v>
      </c>
      <c r="K12" s="29">
        <f t="shared" si="5"/>
        <v>98.915327774388174</v>
      </c>
    </row>
    <row r="13" spans="1:11" ht="39" customHeight="1" x14ac:dyDescent="0.3">
      <c r="A13" s="65"/>
      <c r="B13" s="30" t="s">
        <v>84</v>
      </c>
      <c r="C13" s="29">
        <f>C26</f>
        <v>870</v>
      </c>
      <c r="D13" s="29">
        <v>0</v>
      </c>
      <c r="E13" s="29">
        <v>0</v>
      </c>
      <c r="F13" s="29">
        <f t="shared" ref="F13:F19" si="12">SUM(C13:E13)</f>
        <v>870</v>
      </c>
      <c r="G13" s="29">
        <f>G26</f>
        <v>870</v>
      </c>
      <c r="H13" s="29">
        <v>0</v>
      </c>
      <c r="I13" s="29">
        <v>0</v>
      </c>
      <c r="J13" s="29">
        <f t="shared" ref="J13" si="13">SUM(G13:I13)</f>
        <v>870</v>
      </c>
      <c r="K13" s="29">
        <f t="shared" si="5"/>
        <v>100</v>
      </c>
    </row>
    <row r="14" spans="1:11" ht="79.8" customHeight="1" x14ac:dyDescent="0.3">
      <c r="A14" s="34" t="s">
        <v>76</v>
      </c>
      <c r="B14" s="24" t="s">
        <v>25</v>
      </c>
      <c r="C14" s="33">
        <f>C15</f>
        <v>605.04</v>
      </c>
      <c r="D14" s="33">
        <f t="shared" ref="D14:J14" si="14">D15</f>
        <v>0</v>
      </c>
      <c r="E14" s="33">
        <f t="shared" si="14"/>
        <v>0</v>
      </c>
      <c r="F14" s="33">
        <f t="shared" si="14"/>
        <v>605.04</v>
      </c>
      <c r="G14" s="33">
        <f t="shared" si="14"/>
        <v>605.04</v>
      </c>
      <c r="H14" s="33">
        <f t="shared" si="14"/>
        <v>0</v>
      </c>
      <c r="I14" s="33">
        <f t="shared" si="14"/>
        <v>0</v>
      </c>
      <c r="J14" s="33">
        <f t="shared" si="14"/>
        <v>605.04</v>
      </c>
      <c r="K14" s="29">
        <f t="shared" si="5"/>
        <v>100</v>
      </c>
    </row>
    <row r="15" spans="1:11" ht="91.2" customHeight="1" x14ac:dyDescent="0.3">
      <c r="A15" s="35" t="s">
        <v>77</v>
      </c>
      <c r="B15" s="24" t="s">
        <v>28</v>
      </c>
      <c r="C15" s="33">
        <f>C16+C17</f>
        <v>605.04</v>
      </c>
      <c r="D15" s="33">
        <f t="shared" ref="D15:J15" si="15">D16+D17</f>
        <v>0</v>
      </c>
      <c r="E15" s="33">
        <f t="shared" si="15"/>
        <v>0</v>
      </c>
      <c r="F15" s="33">
        <f t="shared" si="15"/>
        <v>605.04</v>
      </c>
      <c r="G15" s="33">
        <f t="shared" si="15"/>
        <v>605.04</v>
      </c>
      <c r="H15" s="33">
        <f t="shared" si="15"/>
        <v>0</v>
      </c>
      <c r="I15" s="33">
        <f t="shared" si="15"/>
        <v>0</v>
      </c>
      <c r="J15" s="33">
        <f t="shared" si="15"/>
        <v>605.04</v>
      </c>
      <c r="K15" s="29">
        <f t="shared" si="5"/>
        <v>100</v>
      </c>
    </row>
    <row r="16" spans="1:11" ht="120.6" customHeight="1" x14ac:dyDescent="0.3">
      <c r="A16" s="35" t="s">
        <v>78</v>
      </c>
      <c r="B16" s="24" t="s">
        <v>28</v>
      </c>
      <c r="C16" s="33">
        <v>210</v>
      </c>
      <c r="D16" s="33">
        <f t="shared" ref="D16:E16" si="16">D18+D19</f>
        <v>0</v>
      </c>
      <c r="E16" s="33">
        <f t="shared" si="16"/>
        <v>0</v>
      </c>
      <c r="F16" s="29">
        <f t="shared" ref="F16" si="17">SUM(C16:E16)</f>
        <v>210</v>
      </c>
      <c r="G16" s="33">
        <v>210</v>
      </c>
      <c r="H16" s="33">
        <f t="shared" ref="H16:I16" si="18">H18+H19</f>
        <v>0</v>
      </c>
      <c r="I16" s="33">
        <f t="shared" si="18"/>
        <v>0</v>
      </c>
      <c r="J16" s="29">
        <f t="shared" ref="J16" si="19">SUM(G16:I16)</f>
        <v>210</v>
      </c>
      <c r="K16" s="29">
        <f t="shared" si="5"/>
        <v>100</v>
      </c>
    </row>
    <row r="17" spans="1:11" ht="158.4" customHeight="1" x14ac:dyDescent="0.3">
      <c r="A17" s="36" t="s">
        <v>79</v>
      </c>
      <c r="B17" s="24" t="s">
        <v>25</v>
      </c>
      <c r="C17" s="33">
        <v>395.04</v>
      </c>
      <c r="D17" s="33">
        <v>0</v>
      </c>
      <c r="E17" s="33">
        <v>0</v>
      </c>
      <c r="F17" s="29">
        <f t="shared" si="12"/>
        <v>395.04</v>
      </c>
      <c r="G17" s="33">
        <v>395.04</v>
      </c>
      <c r="H17" s="33">
        <v>0</v>
      </c>
      <c r="I17" s="33">
        <v>0</v>
      </c>
      <c r="J17" s="29">
        <f t="shared" ref="J17:J19" si="20">SUM(G17:I17)</f>
        <v>395.04</v>
      </c>
      <c r="K17" s="29">
        <f t="shared" si="5"/>
        <v>100</v>
      </c>
    </row>
    <row r="18" spans="1:11" ht="83.4" customHeight="1" x14ac:dyDescent="0.3">
      <c r="A18" s="37" t="s">
        <v>87</v>
      </c>
      <c r="B18" s="24" t="s">
        <v>29</v>
      </c>
      <c r="C18" s="29">
        <f>C19</f>
        <v>1103.53</v>
      </c>
      <c r="D18" s="29">
        <f t="shared" ref="D18:J18" si="21">D19</f>
        <v>0</v>
      </c>
      <c r="E18" s="29">
        <f t="shared" si="21"/>
        <v>0</v>
      </c>
      <c r="F18" s="29">
        <f t="shared" si="21"/>
        <v>1103.53</v>
      </c>
      <c r="G18" s="29">
        <f t="shared" si="21"/>
        <v>1103.53</v>
      </c>
      <c r="H18" s="29">
        <f t="shared" si="21"/>
        <v>0</v>
      </c>
      <c r="I18" s="29">
        <f t="shared" si="21"/>
        <v>0</v>
      </c>
      <c r="J18" s="29">
        <f t="shared" si="21"/>
        <v>1103.53</v>
      </c>
      <c r="K18" s="29">
        <f t="shared" si="5"/>
        <v>100</v>
      </c>
    </row>
    <row r="19" spans="1:11" ht="142.05000000000001" customHeight="1" x14ac:dyDescent="0.3">
      <c r="A19" s="34" t="s">
        <v>88</v>
      </c>
      <c r="B19" s="24" t="s">
        <v>29</v>
      </c>
      <c r="C19" s="33">
        <v>1103.53</v>
      </c>
      <c r="D19" s="33">
        <v>0</v>
      </c>
      <c r="E19" s="33">
        <v>0</v>
      </c>
      <c r="F19" s="29">
        <f t="shared" si="12"/>
        <v>1103.53</v>
      </c>
      <c r="G19" s="33">
        <v>1103.53</v>
      </c>
      <c r="H19" s="33">
        <v>0</v>
      </c>
      <c r="I19" s="33">
        <v>0</v>
      </c>
      <c r="J19" s="29">
        <f t="shared" si="20"/>
        <v>1103.53</v>
      </c>
      <c r="K19" s="29">
        <f t="shared" si="5"/>
        <v>100</v>
      </c>
    </row>
    <row r="20" spans="1:11" ht="121.8" customHeight="1" x14ac:dyDescent="0.3">
      <c r="A20" s="34" t="s">
        <v>89</v>
      </c>
      <c r="B20" s="24" t="s">
        <v>28</v>
      </c>
      <c r="C20" s="33">
        <f>C21</f>
        <v>100.4</v>
      </c>
      <c r="D20" s="33">
        <f t="shared" ref="D20:J20" si="22">D21</f>
        <v>0</v>
      </c>
      <c r="E20" s="33">
        <f t="shared" si="22"/>
        <v>0</v>
      </c>
      <c r="F20" s="33">
        <f t="shared" si="22"/>
        <v>100.4</v>
      </c>
      <c r="G20" s="33">
        <f t="shared" si="22"/>
        <v>100.4</v>
      </c>
      <c r="H20" s="33">
        <f t="shared" si="22"/>
        <v>0</v>
      </c>
      <c r="I20" s="33">
        <f t="shared" si="22"/>
        <v>0</v>
      </c>
      <c r="J20" s="33">
        <f t="shared" si="22"/>
        <v>100.4</v>
      </c>
      <c r="K20" s="29">
        <f t="shared" si="5"/>
        <v>100</v>
      </c>
    </row>
    <row r="21" spans="1:11" ht="129.6" customHeight="1" x14ac:dyDescent="0.3">
      <c r="A21" s="35" t="s">
        <v>90</v>
      </c>
      <c r="B21" s="24" t="s">
        <v>28</v>
      </c>
      <c r="C21" s="33">
        <f>C22</f>
        <v>100.4</v>
      </c>
      <c r="D21" s="33">
        <f t="shared" ref="D21:J21" si="23">D22</f>
        <v>0</v>
      </c>
      <c r="E21" s="33">
        <f t="shared" si="23"/>
        <v>0</v>
      </c>
      <c r="F21" s="33">
        <f t="shared" si="23"/>
        <v>100.4</v>
      </c>
      <c r="G21" s="33">
        <f t="shared" si="23"/>
        <v>100.4</v>
      </c>
      <c r="H21" s="33">
        <f t="shared" si="23"/>
        <v>0</v>
      </c>
      <c r="I21" s="33">
        <f t="shared" si="23"/>
        <v>0</v>
      </c>
      <c r="J21" s="33">
        <f t="shared" si="23"/>
        <v>100.4</v>
      </c>
      <c r="K21" s="29">
        <f t="shared" si="5"/>
        <v>100</v>
      </c>
    </row>
    <row r="22" spans="1:11" ht="87" customHeight="1" x14ac:dyDescent="0.3">
      <c r="A22" s="34" t="s">
        <v>91</v>
      </c>
      <c r="B22" s="24" t="s">
        <v>25</v>
      </c>
      <c r="C22" s="33">
        <v>100.4</v>
      </c>
      <c r="D22" s="33">
        <v>0</v>
      </c>
      <c r="E22" s="33">
        <v>0</v>
      </c>
      <c r="F22" s="29">
        <f t="shared" ref="F22" si="24">SUM(C22:E22)</f>
        <v>100.4</v>
      </c>
      <c r="G22" s="33">
        <v>100.4</v>
      </c>
      <c r="H22" s="33">
        <v>0</v>
      </c>
      <c r="I22" s="33">
        <v>0</v>
      </c>
      <c r="J22" s="29">
        <f t="shared" ref="J22" si="25">SUM(G22:I22)</f>
        <v>100.4</v>
      </c>
      <c r="K22" s="29">
        <f t="shared" si="5"/>
        <v>100</v>
      </c>
    </row>
    <row r="23" spans="1:11" ht="87" customHeight="1" x14ac:dyDescent="0.3">
      <c r="A23" s="66" t="s">
        <v>92</v>
      </c>
      <c r="B23" s="38" t="s">
        <v>28</v>
      </c>
      <c r="C23" s="33">
        <f>C25</f>
        <v>56</v>
      </c>
      <c r="D23" s="33">
        <f t="shared" ref="D23:J23" si="26">D25</f>
        <v>0</v>
      </c>
      <c r="E23" s="33">
        <f t="shared" si="26"/>
        <v>0</v>
      </c>
      <c r="F23" s="33">
        <f t="shared" si="26"/>
        <v>56</v>
      </c>
      <c r="G23" s="33">
        <f t="shared" si="26"/>
        <v>56</v>
      </c>
      <c r="H23" s="33">
        <f t="shared" si="26"/>
        <v>0</v>
      </c>
      <c r="I23" s="33">
        <f t="shared" si="26"/>
        <v>0</v>
      </c>
      <c r="J23" s="33">
        <f t="shared" si="26"/>
        <v>56</v>
      </c>
      <c r="K23" s="29">
        <f t="shared" si="5"/>
        <v>100</v>
      </c>
    </row>
    <row r="24" spans="1:11" ht="62.4" customHeight="1" x14ac:dyDescent="0.3">
      <c r="A24" s="66"/>
      <c r="B24" s="38" t="s">
        <v>84</v>
      </c>
      <c r="C24" s="33">
        <f>C26</f>
        <v>870</v>
      </c>
      <c r="D24" s="33">
        <v>0</v>
      </c>
      <c r="E24" s="33">
        <v>0</v>
      </c>
      <c r="F24" s="29">
        <f t="shared" ref="F24" si="27">SUM(C24:E24)</f>
        <v>870</v>
      </c>
      <c r="G24" s="33">
        <f>G26</f>
        <v>870</v>
      </c>
      <c r="H24" s="33">
        <v>0</v>
      </c>
      <c r="I24" s="33">
        <v>0</v>
      </c>
      <c r="J24" s="29">
        <f t="shared" ref="J24" si="28">SUM(G24:I24)</f>
        <v>870</v>
      </c>
      <c r="K24" s="29">
        <f t="shared" si="5"/>
        <v>100</v>
      </c>
    </row>
    <row r="25" spans="1:11" ht="87" customHeight="1" x14ac:dyDescent="0.3">
      <c r="A25" s="36" t="s">
        <v>93</v>
      </c>
      <c r="B25" s="24" t="s">
        <v>25</v>
      </c>
      <c r="C25" s="33">
        <v>56</v>
      </c>
      <c r="D25" s="33">
        <v>0</v>
      </c>
      <c r="E25" s="33">
        <v>0</v>
      </c>
      <c r="F25" s="29">
        <f t="shared" ref="F25" si="29">SUM(C25:E25)</f>
        <v>56</v>
      </c>
      <c r="G25" s="33">
        <v>56</v>
      </c>
      <c r="H25" s="33">
        <v>0</v>
      </c>
      <c r="I25" s="33">
        <v>0</v>
      </c>
      <c r="J25" s="29">
        <f t="shared" ref="J25" si="30">SUM(G25:I25)</f>
        <v>56</v>
      </c>
      <c r="K25" s="29">
        <f t="shared" si="5"/>
        <v>100</v>
      </c>
    </row>
    <row r="26" spans="1:11" ht="179.4" customHeight="1" x14ac:dyDescent="0.3">
      <c r="A26" s="34" t="s">
        <v>94</v>
      </c>
      <c r="B26" s="24" t="s">
        <v>84</v>
      </c>
      <c r="C26" s="33">
        <v>870</v>
      </c>
      <c r="D26" s="33">
        <v>0</v>
      </c>
      <c r="E26" s="33">
        <v>0</v>
      </c>
      <c r="F26" s="29">
        <f t="shared" ref="F26" si="31">SUM(C26:E26)</f>
        <v>870</v>
      </c>
      <c r="G26" s="33">
        <v>870</v>
      </c>
      <c r="H26" s="33">
        <v>0</v>
      </c>
      <c r="I26" s="33">
        <v>0</v>
      </c>
      <c r="J26" s="29">
        <f t="shared" ref="J26" si="32">SUM(G26:I26)</f>
        <v>870</v>
      </c>
      <c r="K26" s="29">
        <f t="shared" si="5"/>
        <v>100</v>
      </c>
    </row>
    <row r="27" spans="1:11" ht="89.4" customHeight="1" x14ac:dyDescent="0.3">
      <c r="A27" s="36" t="s">
        <v>95</v>
      </c>
      <c r="B27" s="24" t="s">
        <v>28</v>
      </c>
      <c r="C27" s="33">
        <f>C28</f>
        <v>347.68</v>
      </c>
      <c r="D27" s="33">
        <f t="shared" ref="D27:J27" si="33">D28</f>
        <v>0</v>
      </c>
      <c r="E27" s="33">
        <f t="shared" si="33"/>
        <v>0</v>
      </c>
      <c r="F27" s="33">
        <f t="shared" si="33"/>
        <v>347.68</v>
      </c>
      <c r="G27" s="33">
        <f t="shared" si="33"/>
        <v>323.68</v>
      </c>
      <c r="H27" s="33">
        <f t="shared" si="33"/>
        <v>0</v>
      </c>
      <c r="I27" s="33">
        <f t="shared" si="33"/>
        <v>0</v>
      </c>
      <c r="J27" s="33">
        <f t="shared" si="33"/>
        <v>323.68</v>
      </c>
      <c r="K27" s="29">
        <f t="shared" si="5"/>
        <v>93.097100782328582</v>
      </c>
    </row>
    <row r="28" spans="1:11" ht="135.6" customHeight="1" x14ac:dyDescent="0.3">
      <c r="A28" s="39" t="s">
        <v>96</v>
      </c>
      <c r="B28" s="24" t="s">
        <v>28</v>
      </c>
      <c r="C28" s="33">
        <v>347.68</v>
      </c>
      <c r="D28" s="33">
        <v>0</v>
      </c>
      <c r="E28" s="33">
        <v>0</v>
      </c>
      <c r="F28" s="29">
        <f t="shared" ref="F28" si="34">SUM(C28:E28)</f>
        <v>347.68</v>
      </c>
      <c r="G28" s="33">
        <v>323.68</v>
      </c>
      <c r="H28" s="33">
        <v>0</v>
      </c>
      <c r="I28" s="33">
        <v>0</v>
      </c>
      <c r="J28" s="29">
        <f t="shared" ref="J28" si="35">SUM(G28:I28)</f>
        <v>323.68</v>
      </c>
      <c r="K28" s="29">
        <f t="shared" si="5"/>
        <v>93.097100782328582</v>
      </c>
    </row>
    <row r="29" spans="1:11" s="28" customFormat="1" ht="19.350000000000001" customHeight="1" x14ac:dyDescent="0.3">
      <c r="A29" s="64" t="s">
        <v>34</v>
      </c>
      <c r="B29" s="31" t="s">
        <v>2</v>
      </c>
      <c r="C29" s="27">
        <f>C30</f>
        <v>176.12</v>
      </c>
      <c r="D29" s="27">
        <f t="shared" ref="D29:F29" si="36">D30</f>
        <v>0</v>
      </c>
      <c r="E29" s="27">
        <f t="shared" si="36"/>
        <v>0</v>
      </c>
      <c r="F29" s="27">
        <f t="shared" si="36"/>
        <v>176.12</v>
      </c>
      <c r="G29" s="27">
        <f>G30</f>
        <v>176.12</v>
      </c>
      <c r="H29" s="27">
        <f t="shared" ref="H29" si="37">H30</f>
        <v>0</v>
      </c>
      <c r="I29" s="27">
        <f t="shared" ref="I29" si="38">I30</f>
        <v>0</v>
      </c>
      <c r="J29" s="27">
        <f t="shared" ref="J29" si="39">J30</f>
        <v>176.12</v>
      </c>
      <c r="K29" s="27">
        <f t="shared" si="5"/>
        <v>100</v>
      </c>
    </row>
    <row r="30" spans="1:11" ht="84.75" customHeight="1" x14ac:dyDescent="0.3">
      <c r="A30" s="64"/>
      <c r="B30" s="24" t="s">
        <v>25</v>
      </c>
      <c r="C30" s="29">
        <f>C31</f>
        <v>176.12</v>
      </c>
      <c r="D30" s="29">
        <f t="shared" ref="D30:F30" si="40">D31</f>
        <v>0</v>
      </c>
      <c r="E30" s="29">
        <f t="shared" si="40"/>
        <v>0</v>
      </c>
      <c r="F30" s="29">
        <f t="shared" si="40"/>
        <v>176.12</v>
      </c>
      <c r="G30" s="29">
        <f>G31</f>
        <v>176.12</v>
      </c>
      <c r="H30" s="29">
        <f t="shared" ref="H30" si="41">H31</f>
        <v>0</v>
      </c>
      <c r="I30" s="29">
        <f t="shared" ref="I30" si="42">I31</f>
        <v>0</v>
      </c>
      <c r="J30" s="29">
        <f t="shared" ref="J30" si="43">J31</f>
        <v>176.12</v>
      </c>
      <c r="K30" s="29">
        <f t="shared" si="5"/>
        <v>100</v>
      </c>
    </row>
    <row r="31" spans="1:11" ht="79.8" customHeight="1" x14ac:dyDescent="0.3">
      <c r="A31" s="34" t="s">
        <v>47</v>
      </c>
      <c r="B31" s="24" t="s">
        <v>25</v>
      </c>
      <c r="C31" s="33">
        <f>C33+C34</f>
        <v>176.12</v>
      </c>
      <c r="D31" s="33">
        <f t="shared" ref="D31:J31" si="44">D33+D34</f>
        <v>0</v>
      </c>
      <c r="E31" s="33">
        <f t="shared" si="44"/>
        <v>0</v>
      </c>
      <c r="F31" s="33">
        <f t="shared" si="44"/>
        <v>176.12</v>
      </c>
      <c r="G31" s="33">
        <f t="shared" si="44"/>
        <v>176.12</v>
      </c>
      <c r="H31" s="33">
        <f t="shared" si="44"/>
        <v>0</v>
      </c>
      <c r="I31" s="33">
        <f t="shared" si="44"/>
        <v>0</v>
      </c>
      <c r="J31" s="33">
        <f t="shared" si="44"/>
        <v>176.12</v>
      </c>
      <c r="K31" s="29">
        <f t="shared" si="5"/>
        <v>100</v>
      </c>
    </row>
    <row r="32" spans="1:11" ht="79.8" customHeight="1" x14ac:dyDescent="0.3">
      <c r="A32" s="37" t="s">
        <v>48</v>
      </c>
      <c r="B32" s="24" t="s">
        <v>25</v>
      </c>
      <c r="C32" s="33">
        <f>C34+C33</f>
        <v>176.12</v>
      </c>
      <c r="D32" s="33">
        <v>0</v>
      </c>
      <c r="E32" s="33">
        <v>0</v>
      </c>
      <c r="F32" s="33">
        <f>C32+D32+E32</f>
        <v>176.12</v>
      </c>
      <c r="G32" s="33">
        <f>G34+G33</f>
        <v>176.12</v>
      </c>
      <c r="H32" s="33">
        <v>0</v>
      </c>
      <c r="I32" s="33">
        <v>0</v>
      </c>
      <c r="J32" s="33">
        <f>J34+J33</f>
        <v>176.12</v>
      </c>
      <c r="K32" s="29">
        <f t="shared" si="5"/>
        <v>100</v>
      </c>
    </row>
    <row r="33" spans="1:11" ht="86.4" customHeight="1" x14ac:dyDescent="0.3">
      <c r="A33" s="36" t="s">
        <v>38</v>
      </c>
      <c r="B33" s="24" t="s">
        <v>25</v>
      </c>
      <c r="C33" s="33">
        <v>73.430000000000007</v>
      </c>
      <c r="D33" s="33">
        <v>0</v>
      </c>
      <c r="E33" s="33">
        <v>0</v>
      </c>
      <c r="F33" s="29">
        <f t="shared" ref="F33:F34" si="45">SUM(C33:E33)</f>
        <v>73.430000000000007</v>
      </c>
      <c r="G33" s="33">
        <v>73.430000000000007</v>
      </c>
      <c r="H33" s="33">
        <v>0</v>
      </c>
      <c r="I33" s="33">
        <v>0</v>
      </c>
      <c r="J33" s="29">
        <f t="shared" ref="J33:J34" si="46">SUM(G33:I33)</f>
        <v>73.430000000000007</v>
      </c>
      <c r="K33" s="29">
        <f t="shared" si="5"/>
        <v>100</v>
      </c>
    </row>
    <row r="34" spans="1:11" ht="207" customHeight="1" x14ac:dyDescent="0.3">
      <c r="A34" s="36" t="s">
        <v>39</v>
      </c>
      <c r="B34" s="24" t="s">
        <v>25</v>
      </c>
      <c r="C34" s="33">
        <v>102.69</v>
      </c>
      <c r="D34" s="33">
        <v>0</v>
      </c>
      <c r="E34" s="33">
        <v>0</v>
      </c>
      <c r="F34" s="29">
        <f t="shared" si="45"/>
        <v>102.69</v>
      </c>
      <c r="G34" s="33">
        <v>102.69</v>
      </c>
      <c r="H34" s="33">
        <v>0</v>
      </c>
      <c r="I34" s="33">
        <v>0</v>
      </c>
      <c r="J34" s="29">
        <f t="shared" si="46"/>
        <v>102.69</v>
      </c>
      <c r="K34" s="29">
        <f t="shared" si="5"/>
        <v>100</v>
      </c>
    </row>
    <row r="35" spans="1:11" ht="256.2" customHeight="1" x14ac:dyDescent="0.3"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256.2" customHeight="1" x14ac:dyDescent="0.3">
      <c r="A36" s="40"/>
      <c r="B36" s="41"/>
      <c r="C36" s="42"/>
      <c r="D36" s="42"/>
      <c r="E36" s="42"/>
      <c r="F36" s="43"/>
      <c r="G36" s="42"/>
      <c r="H36" s="42"/>
      <c r="I36" s="42"/>
      <c r="J36" s="43"/>
      <c r="K36" s="43"/>
    </row>
  </sheetData>
  <mergeCells count="11">
    <mergeCell ref="A29:A30"/>
    <mergeCell ref="B4:B6"/>
    <mergeCell ref="C5:F5"/>
    <mergeCell ref="A11:A13"/>
    <mergeCell ref="A23:A24"/>
    <mergeCell ref="I1:K1"/>
    <mergeCell ref="A2:K2"/>
    <mergeCell ref="K5:K6"/>
    <mergeCell ref="C4:K4"/>
    <mergeCell ref="G5:J5"/>
    <mergeCell ref="A4:A6"/>
  </mergeCells>
  <pageMargins left="0.25" right="0.25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"/>
  <sheetViews>
    <sheetView tabSelected="1" view="pageBreakPreview" topLeftCell="A3" zoomScale="90" zoomScaleNormal="110" zoomScaleSheetLayoutView="90" workbookViewId="0">
      <selection activeCell="A18" sqref="A18:A22"/>
    </sheetView>
  </sheetViews>
  <sheetFormatPr defaultColWidth="9.109375" defaultRowHeight="13.8" x14ac:dyDescent="0.25"/>
  <cols>
    <col min="1" max="1" width="28.6640625" style="4" customWidth="1"/>
    <col min="2" max="2" width="32.77734375" style="7" customWidth="1"/>
    <col min="3" max="3" width="19.6640625" style="7" customWidth="1"/>
    <col min="4" max="4" width="15.109375" style="7" customWidth="1"/>
    <col min="5" max="16384" width="9.109375" style="4"/>
  </cols>
  <sheetData>
    <row r="1" spans="1:7" ht="120.75" hidden="1" customHeight="1" x14ac:dyDescent="0.25">
      <c r="A1" s="1"/>
      <c r="B1" s="2"/>
      <c r="C1" s="1"/>
      <c r="D1" s="3" t="s">
        <v>40</v>
      </c>
    </row>
    <row r="2" spans="1:7" ht="18" hidden="1" x14ac:dyDescent="0.25">
      <c r="A2" s="1"/>
      <c r="B2" s="2"/>
      <c r="C2" s="1"/>
      <c r="D2" s="1"/>
      <c r="E2" s="5"/>
      <c r="F2" s="5"/>
      <c r="G2" s="5"/>
    </row>
    <row r="3" spans="1:7" ht="33.75" customHeight="1" x14ac:dyDescent="0.25">
      <c r="A3" s="1"/>
      <c r="B3" s="67" t="s">
        <v>58</v>
      </c>
      <c r="C3" s="67"/>
      <c r="D3" s="67"/>
      <c r="E3" s="5"/>
      <c r="F3" s="5"/>
      <c r="G3" s="5"/>
    </row>
    <row r="4" spans="1:7" ht="42.75" customHeight="1" x14ac:dyDescent="0.25">
      <c r="A4" s="70" t="s">
        <v>80</v>
      </c>
      <c r="B4" s="70"/>
      <c r="C4" s="70"/>
      <c r="D4" s="70"/>
      <c r="E4" s="6"/>
      <c r="F4" s="6"/>
      <c r="G4" s="6"/>
    </row>
    <row r="5" spans="1:7" ht="75.75" customHeight="1" x14ac:dyDescent="0.25">
      <c r="A5" s="71" t="s">
        <v>27</v>
      </c>
      <c r="B5" s="71" t="s">
        <v>26</v>
      </c>
      <c r="C5" s="71" t="s">
        <v>18</v>
      </c>
      <c r="D5" s="71"/>
    </row>
    <row r="6" spans="1:7" ht="22.95" customHeight="1" x14ac:dyDescent="0.25">
      <c r="A6" s="71"/>
      <c r="B6" s="71"/>
      <c r="C6" s="8" t="s">
        <v>19</v>
      </c>
      <c r="D6" s="8" t="s">
        <v>20</v>
      </c>
    </row>
    <row r="7" spans="1:7" ht="22.95" customHeight="1" x14ac:dyDescent="0.25">
      <c r="A7" s="19">
        <v>1</v>
      </c>
      <c r="B7" s="19">
        <v>2</v>
      </c>
      <c r="C7" s="19">
        <v>3</v>
      </c>
      <c r="D7" s="19">
        <v>4</v>
      </c>
    </row>
    <row r="8" spans="1:7" ht="40.950000000000003" customHeight="1" x14ac:dyDescent="0.25">
      <c r="A8" s="68" t="s">
        <v>36</v>
      </c>
      <c r="B8" s="9" t="s">
        <v>4</v>
      </c>
      <c r="C8" s="17">
        <f>C9+C10+C11+C12</f>
        <v>7758.77</v>
      </c>
      <c r="D8" s="17">
        <f>D9+D10+D11+D12</f>
        <v>6434.77</v>
      </c>
    </row>
    <row r="9" spans="1:7" ht="21" customHeight="1" x14ac:dyDescent="0.25">
      <c r="A9" s="68"/>
      <c r="B9" s="10" t="s">
        <v>41</v>
      </c>
      <c r="C9" s="18">
        <f>C14+C19</f>
        <v>3258.77</v>
      </c>
      <c r="D9" s="18">
        <f>D14+D19</f>
        <v>3234.77</v>
      </c>
    </row>
    <row r="10" spans="1:7" ht="21" customHeight="1" x14ac:dyDescent="0.25">
      <c r="A10" s="68"/>
      <c r="B10" s="10" t="s">
        <v>12</v>
      </c>
      <c r="C10" s="18">
        <f>C15+C20</f>
        <v>0</v>
      </c>
      <c r="D10" s="18">
        <f>D15+D20</f>
        <v>0</v>
      </c>
    </row>
    <row r="11" spans="1:7" ht="21" customHeight="1" x14ac:dyDescent="0.25">
      <c r="A11" s="68"/>
      <c r="B11" s="10" t="s">
        <v>21</v>
      </c>
      <c r="C11" s="18">
        <f t="shared" ref="C11:D12" si="0">C16+C21</f>
        <v>0</v>
      </c>
      <c r="D11" s="18">
        <f t="shared" si="0"/>
        <v>0</v>
      </c>
    </row>
    <row r="12" spans="1:7" ht="21" customHeight="1" x14ac:dyDescent="0.25">
      <c r="A12" s="68"/>
      <c r="B12" s="10" t="s">
        <v>5</v>
      </c>
      <c r="C12" s="18">
        <f t="shared" si="0"/>
        <v>4500</v>
      </c>
      <c r="D12" s="18">
        <f t="shared" si="0"/>
        <v>3200</v>
      </c>
    </row>
    <row r="13" spans="1:7" ht="34.799999999999997" x14ac:dyDescent="0.25">
      <c r="A13" s="69" t="s">
        <v>37</v>
      </c>
      <c r="B13" s="9" t="s">
        <v>4</v>
      </c>
      <c r="C13" s="17">
        <f>C14+C15+C16+C17</f>
        <v>7582.65</v>
      </c>
      <c r="D13" s="17">
        <f>D14+D15+D16+D17</f>
        <v>6258.65</v>
      </c>
    </row>
    <row r="14" spans="1:7" ht="19.5" customHeight="1" x14ac:dyDescent="0.25">
      <c r="A14" s="69"/>
      <c r="B14" s="10" t="s">
        <v>41</v>
      </c>
      <c r="C14" s="18">
        <f>'Бюджетные средства отчет'!C11</f>
        <v>3082.65</v>
      </c>
      <c r="D14" s="18">
        <f>'Бюджетные средства отчет'!G11</f>
        <v>3058.65</v>
      </c>
    </row>
    <row r="15" spans="1:7" ht="19.5" customHeight="1" x14ac:dyDescent="0.25">
      <c r="A15" s="69"/>
      <c r="B15" s="10" t="s">
        <v>12</v>
      </c>
      <c r="C15" s="18">
        <f>'Бюджетные средства отчет'!D11</f>
        <v>0</v>
      </c>
      <c r="D15" s="18">
        <f>'Бюджетные средства отчет'!H11</f>
        <v>0</v>
      </c>
    </row>
    <row r="16" spans="1:7" ht="19.5" customHeight="1" x14ac:dyDescent="0.25">
      <c r="A16" s="69"/>
      <c r="B16" s="10" t="s">
        <v>21</v>
      </c>
      <c r="C16" s="18">
        <f>'Бюджетные средства отчет'!E11</f>
        <v>0</v>
      </c>
      <c r="D16" s="18">
        <f>'Бюджетные средства отчет'!I11</f>
        <v>0</v>
      </c>
    </row>
    <row r="17" spans="1:4" ht="43.2" customHeight="1" x14ac:dyDescent="0.25">
      <c r="A17" s="69"/>
      <c r="B17" s="10" t="s">
        <v>5</v>
      </c>
      <c r="C17" s="18">
        <v>4500</v>
      </c>
      <c r="D17" s="18">
        <v>3200</v>
      </c>
    </row>
    <row r="18" spans="1:4" ht="36.75" customHeight="1" x14ac:dyDescent="0.25">
      <c r="A18" s="68" t="s">
        <v>42</v>
      </c>
      <c r="B18" s="9" t="s">
        <v>4</v>
      </c>
      <c r="C18" s="17">
        <f>C19+C20+C21+C22</f>
        <v>176.12</v>
      </c>
      <c r="D18" s="17">
        <f>D19+D20+D21+D22</f>
        <v>176.12</v>
      </c>
    </row>
    <row r="19" spans="1:4" ht="19.5" customHeight="1" x14ac:dyDescent="0.25">
      <c r="A19" s="68"/>
      <c r="B19" s="10" t="s">
        <v>41</v>
      </c>
      <c r="C19" s="18">
        <f>'Бюджетные средства отчет'!C29</f>
        <v>176.12</v>
      </c>
      <c r="D19" s="18">
        <f>'Бюджетные средства отчет'!G29</f>
        <v>176.12</v>
      </c>
    </row>
    <row r="20" spans="1:4" ht="19.5" customHeight="1" x14ac:dyDescent="0.25">
      <c r="A20" s="68"/>
      <c r="B20" s="10" t="s">
        <v>12</v>
      </c>
      <c r="C20" s="18">
        <f>'Бюджетные средства отчет'!D29</f>
        <v>0</v>
      </c>
      <c r="D20" s="18">
        <f>'Бюджетные средства отчет'!H29</f>
        <v>0</v>
      </c>
    </row>
    <row r="21" spans="1:4" ht="19.5" customHeight="1" x14ac:dyDescent="0.25">
      <c r="A21" s="68"/>
      <c r="B21" s="10" t="s">
        <v>21</v>
      </c>
      <c r="C21" s="18">
        <f>'Бюджетные средства отчет'!E29</f>
        <v>0</v>
      </c>
      <c r="D21" s="18">
        <f>'Бюджетные средства отчет'!I29</f>
        <v>0</v>
      </c>
    </row>
    <row r="22" spans="1:4" ht="19.5" customHeight="1" x14ac:dyDescent="0.25">
      <c r="A22" s="68"/>
      <c r="B22" s="10" t="s">
        <v>5</v>
      </c>
      <c r="C22" s="18">
        <v>0</v>
      </c>
      <c r="D22" s="18">
        <v>0</v>
      </c>
    </row>
  </sheetData>
  <mergeCells count="8">
    <mergeCell ref="B3:D3"/>
    <mergeCell ref="A8:A12"/>
    <mergeCell ref="A13:A17"/>
    <mergeCell ref="A18:A22"/>
    <mergeCell ref="A4:D4"/>
    <mergeCell ref="A5:A6"/>
    <mergeCell ref="B5:B6"/>
    <mergeCell ref="C5:D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Результаты </vt:lpstr>
      <vt:lpstr>Бюджетные средства отчет</vt:lpstr>
      <vt:lpstr>Все источники отчет</vt:lpstr>
      <vt:lpstr>'Результаты '!_ftn1</vt:lpstr>
      <vt:lpstr>'Результаты '!_ftnref1</vt:lpstr>
      <vt:lpstr>'Бюджетные средства отчет'!Заголовки_для_печати</vt:lpstr>
      <vt:lpstr>'Бюджетные средства отчет'!Область_печати</vt:lpstr>
      <vt:lpstr>'Все источники отчет'!Область_печати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feutorg-03</dc:creator>
  <cp:lastModifiedBy>Татьяна</cp:lastModifiedBy>
  <cp:lastPrinted>2025-02-28T11:10:58Z</cp:lastPrinted>
  <dcterms:created xsi:type="dcterms:W3CDTF">2014-08-27T05:46:54Z</dcterms:created>
  <dcterms:modified xsi:type="dcterms:W3CDTF">2025-05-28T09:35:26Z</dcterms:modified>
</cp:coreProperties>
</file>